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3isp\Desktop\"/>
    </mc:Choice>
  </mc:AlternateContent>
  <xr:revisionPtr revIDLastSave="0" documentId="13_ncr:1_{C913A01B-A585-4BEE-A249-D75319D32CB0}" xr6:coauthVersionLast="41" xr6:coauthVersionMax="41" xr10:uidLastSave="{00000000-0000-0000-0000-000000000000}"/>
  <bookViews>
    <workbookView xWindow="28680" yWindow="-120" windowWidth="29040" windowHeight="16440" xr2:uid="{00000000-000D-0000-FFFF-FFFF00000000}"/>
  </bookViews>
  <sheets>
    <sheet name="Microphone" sheetId="4" r:id="rId1"/>
    <sheet name="Acceleromete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5" l="1"/>
  <c r="D16" i="5" s="1"/>
  <c r="G12" i="5"/>
  <c r="K12" i="5" s="1"/>
  <c r="G14" i="4" l="1"/>
  <c r="G12" i="4"/>
  <c r="I12" i="4" s="1"/>
  <c r="J12" i="4" s="1"/>
  <c r="K12" i="4" s="1"/>
  <c r="D16" i="4" l="1"/>
</calcChain>
</file>

<file path=xl/sharedStrings.xml><?xml version="1.0" encoding="utf-8"?>
<sst xmlns="http://schemas.openxmlformats.org/spreadsheetml/2006/main" count="61" uniqueCount="32">
  <si>
    <t>V</t>
  </si>
  <si>
    <t>dB</t>
  </si>
  <si>
    <t>Microphone levels</t>
  </si>
  <si>
    <t>Pa RMS</t>
  </si>
  <si>
    <t>outputs signal Vrms</t>
  </si>
  <si>
    <t>Output level Volt peak</t>
  </si>
  <si>
    <t xml:space="preserve">XS </t>
  </si>
  <si>
    <t>mV/Pa</t>
  </si>
  <si>
    <t>Inputs:</t>
  </si>
  <si>
    <t>Microphone Sensitivity (mV/Pa):</t>
  </si>
  <si>
    <t>dB (ref 20e-6 Pa)</t>
  </si>
  <si>
    <t>meters</t>
  </si>
  <si>
    <t>Noise Level (dB):</t>
  </si>
  <si>
    <t>Cable length (m):</t>
  </si>
  <si>
    <t>Cable capacitance (pF/m):</t>
  </si>
  <si>
    <t>SCADAS Module:</t>
  </si>
  <si>
    <t>pF/m</t>
  </si>
  <si>
    <t>V8-E</t>
  </si>
  <si>
    <t>VD8-E</t>
  </si>
  <si>
    <t>V24-II</t>
  </si>
  <si>
    <t>SCADAS Module Lookup</t>
  </si>
  <si>
    <t>Hz</t>
  </si>
  <si>
    <t>Maximum Frequency (Hz):</t>
  </si>
  <si>
    <t>mA</t>
  </si>
  <si>
    <t>Hidden Info</t>
  </si>
  <si>
    <t>mA supply from selected SCADAS module</t>
  </si>
  <si>
    <t>VB8-x</t>
  </si>
  <si>
    <t>Accelerometer Sensitivity (mV/g):</t>
  </si>
  <si>
    <t>mV/g</t>
  </si>
  <si>
    <t>Acceleration Level (g's peak):</t>
  </si>
  <si>
    <t>g</t>
  </si>
  <si>
    <t>Accelerometer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</si>
</sst>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0000000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0" xfId="0" applyFill="1"/>
    <xf numFmtId="0" fontId="2" fillId="0" borderId="2" xfId="0" applyFont="1" applyBorder="1"/>
    <xf numFmtId="0" fontId="3" fillId="0" borderId="0" xfId="0" applyFont="1" applyBorder="1"/>
    <xf numFmtId="166" fontId="3" fillId="3" borderId="1" xfId="1" applyNumberFormat="1" applyFont="1" applyFill="1" applyBorder="1"/>
    <xf numFmtId="0" fontId="3" fillId="0" borderId="6" xfId="0" applyFont="1" applyBorder="1"/>
    <xf numFmtId="0" fontId="3" fillId="2" borderId="1" xfId="0" applyFont="1" applyFill="1" applyBorder="1" applyProtection="1">
      <protection locked="0"/>
    </xf>
    <xf numFmtId="0" fontId="4" fillId="4" borderId="0" xfId="0" applyFont="1" applyFill="1"/>
    <xf numFmtId="2" fontId="4" fillId="4" borderId="0" xfId="0" applyNumberFormat="1" applyFont="1" applyFill="1"/>
    <xf numFmtId="165" fontId="4" fillId="4" borderId="0" xfId="0" applyNumberFormat="1" applyFont="1" applyFill="1"/>
    <xf numFmtId="164" fontId="4" fillId="4" borderId="0" xfId="0" applyNumberFormat="1" applyFont="1" applyFill="1"/>
    <xf numFmtId="0" fontId="4" fillId="4" borderId="10" xfId="0" applyFont="1" applyFill="1" applyBorder="1"/>
    <xf numFmtId="164" fontId="4" fillId="4" borderId="10" xfId="0" applyNumberFormat="1" applyFont="1" applyFill="1" applyBorder="1"/>
    <xf numFmtId="11" fontId="3" fillId="0" borderId="0" xfId="0" applyNumberFormat="1" applyFont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5" borderId="1" xfId="0" applyFont="1" applyFill="1" applyBorder="1" applyProtection="1">
      <protection locked="0"/>
    </xf>
    <xf numFmtId="0" fontId="3" fillId="5" borderId="1" xfId="0" applyFont="1" applyFill="1" applyBorder="1" applyAlignment="1" applyProtection="1">
      <alignment horizontal="right"/>
      <protection locked="0"/>
    </xf>
    <xf numFmtId="166" fontId="3" fillId="6" borderId="1" xfId="1" applyNumberFormat="1" applyFont="1" applyFill="1" applyBorder="1"/>
    <xf numFmtId="0" fontId="5" fillId="4" borderId="11" xfId="0" applyFont="1" applyFill="1" applyBorder="1"/>
    <xf numFmtId="11" fontId="5" fillId="4" borderId="1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390526</xdr:colOff>
      <xdr:row>17</xdr:row>
      <xdr:rowOff>66675</xdr:rowOff>
    </xdr:from>
    <xdr:to>
      <xdr:col>3</xdr:col>
      <xdr:colOff>47626</xdr:colOff>
      <xdr:row>21</xdr:row>
      <xdr:rowOff>88991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8976A0-0556-46F1-884E-1CBCF863C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4191000"/>
          <a:ext cx="2171700" cy="784316"/>
        </a:xfrm>
        <a:prstGeom prst="rect">
          <a:avLst/>
        </a:prstGeom>
        <a:ln w="38100" cap="sq">
          <a:solidFill>
            <a:srgbClr val="000000"/>
          </a:solidFill>
          <a:miter lim="8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390526</xdr:colOff>
      <xdr:row>17</xdr:row>
      <xdr:rowOff>66675</xdr:rowOff>
    </xdr:from>
    <xdr:to>
      <xdr:col>3</xdr:col>
      <xdr:colOff>47626</xdr:colOff>
      <xdr:row>21</xdr:row>
      <xdr:rowOff>88991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7FA1C3-44AC-467E-BDD9-B9C11CF2A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6" y="4000500"/>
          <a:ext cx="2171700" cy="784316"/>
        </a:xfrm>
        <a:prstGeom prst="rect">
          <a:avLst/>
        </a:prstGeom>
        <a:ln w="38100" cap="sq">
          <a:solidFill>
            <a:srgbClr val="000000"/>
          </a:solidFill>
          <a:miter lim="8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1F16C-4249-4B17-B5EB-6B67EA0E5705}">
  <dimension ref="B1:K23"/>
  <sheetViews>
    <sheetView tabSelected="1" workbookViewId="0"/>
  </sheetViews>
  <sheetFormatPr defaultRowHeight="15" x14ac:dyDescent="0.25"/>
  <cols>
    <col min="1" max="2" width="3.5703125" style="9" customWidth="1"/>
    <col min="3" max="3" width="37.7109375" style="9" bestFit="1" customWidth="1"/>
    <col min="4" max="4" width="14" style="9" customWidth="1"/>
    <col min="5" max="5" width="20.140625" style="9" bestFit="1" customWidth="1"/>
    <col min="6" max="6" width="10.7109375" style="9" customWidth="1"/>
    <col min="7" max="9" width="9.140625" style="9"/>
    <col min="10" max="10" width="18.7109375" style="9" bestFit="1" customWidth="1"/>
    <col min="11" max="11" width="21.42578125" style="9" bestFit="1" customWidth="1"/>
    <col min="12" max="16384" width="9.140625" style="9"/>
  </cols>
  <sheetData>
    <row r="1" spans="2:11" ht="15.75" thickBot="1" x14ac:dyDescent="0.3">
      <c r="H1" s="15"/>
      <c r="I1" s="15"/>
      <c r="J1" s="15"/>
      <c r="K1" s="15"/>
    </row>
    <row r="2" spans="2:11" ht="21" x14ac:dyDescent="0.35">
      <c r="B2" s="10" t="s">
        <v>8</v>
      </c>
      <c r="C2" s="1"/>
      <c r="D2" s="1"/>
      <c r="E2" s="2"/>
      <c r="G2" s="26" t="s">
        <v>24</v>
      </c>
      <c r="H2" s="26"/>
      <c r="I2" s="26"/>
      <c r="J2" s="15"/>
      <c r="K2" s="15"/>
    </row>
    <row r="3" spans="2:11" ht="15.75" thickBot="1" x14ac:dyDescent="0.3">
      <c r="B3" s="3"/>
      <c r="C3" s="4"/>
      <c r="D3" s="4"/>
      <c r="E3" s="5"/>
      <c r="G3" s="26" t="s">
        <v>20</v>
      </c>
      <c r="H3" s="26"/>
      <c r="I3" s="26"/>
      <c r="J3" s="15"/>
      <c r="K3" s="15"/>
    </row>
    <row r="4" spans="2:11" ht="19.5" thickBot="1" x14ac:dyDescent="0.35">
      <c r="B4" s="3"/>
      <c r="C4" s="11" t="s">
        <v>9</v>
      </c>
      <c r="D4" s="14">
        <v>50</v>
      </c>
      <c r="E4" s="13" t="s">
        <v>7</v>
      </c>
      <c r="G4" s="27" t="s">
        <v>17</v>
      </c>
      <c r="H4" s="26">
        <v>3.5</v>
      </c>
      <c r="I4" s="26" t="s">
        <v>23</v>
      </c>
      <c r="J4" s="15"/>
      <c r="K4" s="15"/>
    </row>
    <row r="5" spans="2:11" ht="19.5" thickBot="1" x14ac:dyDescent="0.35">
      <c r="B5" s="3"/>
      <c r="C5" s="11"/>
      <c r="D5" s="11"/>
      <c r="E5" s="13"/>
      <c r="G5" s="26" t="s">
        <v>18</v>
      </c>
      <c r="H5" s="26">
        <v>4.5</v>
      </c>
      <c r="I5" s="26" t="s">
        <v>23</v>
      </c>
      <c r="J5" s="15"/>
      <c r="K5" s="15"/>
    </row>
    <row r="6" spans="2:11" ht="19.5" thickBot="1" x14ac:dyDescent="0.35">
      <c r="B6" s="3"/>
      <c r="C6" s="11" t="s">
        <v>12</v>
      </c>
      <c r="D6" s="14">
        <v>124</v>
      </c>
      <c r="E6" s="13" t="s">
        <v>10</v>
      </c>
      <c r="G6" s="26" t="s">
        <v>6</v>
      </c>
      <c r="H6" s="26">
        <v>2.2000000000000002</v>
      </c>
      <c r="I6" s="26" t="s">
        <v>23</v>
      </c>
      <c r="J6" s="15"/>
      <c r="K6" s="15"/>
    </row>
    <row r="7" spans="2:11" ht="19.5" thickBot="1" x14ac:dyDescent="0.35">
      <c r="B7" s="3"/>
      <c r="C7" s="11"/>
      <c r="D7" s="11"/>
      <c r="E7" s="13"/>
      <c r="G7" s="26" t="s">
        <v>26</v>
      </c>
      <c r="H7" s="26">
        <v>3.5</v>
      </c>
      <c r="I7" s="26" t="s">
        <v>23</v>
      </c>
      <c r="J7" s="15"/>
      <c r="K7" s="15"/>
    </row>
    <row r="8" spans="2:11" ht="19.5" thickBot="1" x14ac:dyDescent="0.35">
      <c r="B8" s="3"/>
      <c r="C8" s="11" t="s">
        <v>13</v>
      </c>
      <c r="D8" s="14">
        <v>80</v>
      </c>
      <c r="E8" s="13" t="s">
        <v>11</v>
      </c>
      <c r="G8" s="26" t="s">
        <v>19</v>
      </c>
      <c r="H8" s="26">
        <v>3.5</v>
      </c>
      <c r="I8" s="26" t="s">
        <v>23</v>
      </c>
      <c r="J8" s="15"/>
      <c r="K8" s="15"/>
    </row>
    <row r="9" spans="2:11" ht="19.5" thickBot="1" x14ac:dyDescent="0.35">
      <c r="B9" s="3"/>
      <c r="C9" s="11"/>
      <c r="D9" s="11"/>
      <c r="E9" s="13"/>
      <c r="G9" s="15"/>
      <c r="H9" s="15"/>
      <c r="I9" s="15"/>
      <c r="J9" s="15"/>
      <c r="K9" s="15"/>
    </row>
    <row r="10" spans="2:11" ht="19.5" thickBot="1" x14ac:dyDescent="0.35">
      <c r="B10" s="3"/>
      <c r="C10" s="11" t="s">
        <v>14</v>
      </c>
      <c r="D10" s="14">
        <v>100</v>
      </c>
      <c r="E10" s="13" t="s">
        <v>16</v>
      </c>
      <c r="G10" s="15"/>
      <c r="H10" s="15"/>
      <c r="I10" s="15"/>
      <c r="J10" s="15"/>
      <c r="K10" s="15"/>
    </row>
    <row r="11" spans="2:11" ht="19.5" thickBot="1" x14ac:dyDescent="0.35">
      <c r="B11" s="3"/>
      <c r="C11" s="11"/>
      <c r="D11" s="11"/>
      <c r="E11" s="13"/>
      <c r="G11" s="15" t="s">
        <v>2</v>
      </c>
      <c r="H11" s="15"/>
      <c r="I11" s="15" t="s">
        <v>3</v>
      </c>
      <c r="J11" s="15" t="s">
        <v>4</v>
      </c>
      <c r="K11" s="15" t="s">
        <v>5</v>
      </c>
    </row>
    <row r="12" spans="2:11" ht="19.5" thickBot="1" x14ac:dyDescent="0.35">
      <c r="B12" s="3"/>
      <c r="C12" s="11" t="s">
        <v>15</v>
      </c>
      <c r="D12" s="22" t="s">
        <v>17</v>
      </c>
      <c r="E12" s="13"/>
      <c r="G12" s="19">
        <f>D6</f>
        <v>124</v>
      </c>
      <c r="H12" s="15" t="s">
        <v>1</v>
      </c>
      <c r="I12" s="16">
        <f>(10^(G12/20))*0.00002</f>
        <v>31.697863849222308</v>
      </c>
      <c r="J12" s="17">
        <f>I12*($D$4/1000)</f>
        <v>1.5848931924611156</v>
      </c>
      <c r="K12" s="20">
        <f>J12*SQRT(2)</f>
        <v>2.2413774476913018</v>
      </c>
    </row>
    <row r="13" spans="2:11" ht="15.75" thickBot="1" x14ac:dyDescent="0.3">
      <c r="B13" s="3"/>
      <c r="C13" s="4"/>
      <c r="D13" s="4"/>
      <c r="E13" s="5"/>
      <c r="G13" s="15"/>
      <c r="H13" s="15"/>
      <c r="I13" s="16"/>
      <c r="J13" s="17"/>
      <c r="K13" s="18"/>
    </row>
    <row r="14" spans="2:11" ht="15.75" thickBot="1" x14ac:dyDescent="0.3">
      <c r="B14" s="3"/>
      <c r="C14" s="4"/>
      <c r="D14" s="4"/>
      <c r="E14" s="5"/>
      <c r="G14" s="19">
        <f>VLOOKUP(D12,$G$4:$H$8,2,FALSE)</f>
        <v>3.5</v>
      </c>
      <c r="H14" s="15" t="s">
        <v>25</v>
      </c>
      <c r="I14" s="16"/>
      <c r="J14" s="17"/>
      <c r="K14" s="18"/>
    </row>
    <row r="15" spans="2:11" ht="15.75" thickBot="1" x14ac:dyDescent="0.3">
      <c r="B15" s="3"/>
      <c r="C15" s="4"/>
      <c r="D15" s="4"/>
      <c r="E15" s="5"/>
      <c r="G15" s="15"/>
      <c r="H15" s="15"/>
      <c r="I15" s="16"/>
      <c r="J15" s="17"/>
      <c r="K15" s="18"/>
    </row>
    <row r="16" spans="2:11" ht="19.5" thickBot="1" x14ac:dyDescent="0.35">
      <c r="B16" s="3"/>
      <c r="C16" s="11" t="s">
        <v>22</v>
      </c>
      <c r="D16" s="12">
        <f>(1000000000)/((2*PI())*(D8*D10)*(K12)/(G14-1))</f>
        <v>22189.890313854568</v>
      </c>
      <c r="E16" s="13" t="s">
        <v>21</v>
      </c>
    </row>
    <row r="17" spans="2:5" x14ac:dyDescent="0.25">
      <c r="B17" s="3"/>
      <c r="C17" s="4"/>
      <c r="D17" s="4"/>
      <c r="E17" s="5"/>
    </row>
    <row r="18" spans="2:5" x14ac:dyDescent="0.25">
      <c r="B18" s="3"/>
      <c r="C18" s="4"/>
      <c r="D18" s="4"/>
      <c r="E18" s="5"/>
    </row>
    <row r="19" spans="2:5" x14ac:dyDescent="0.25">
      <c r="B19" s="3"/>
      <c r="C19" s="4"/>
      <c r="D19" s="4"/>
      <c r="E19" s="5"/>
    </row>
    <row r="20" spans="2:5" x14ac:dyDescent="0.25">
      <c r="B20" s="3"/>
      <c r="C20" s="4"/>
      <c r="D20" s="4"/>
      <c r="E20" s="5"/>
    </row>
    <row r="21" spans="2:5" x14ac:dyDescent="0.25">
      <c r="B21" s="3"/>
      <c r="C21" s="4"/>
      <c r="D21" s="4"/>
      <c r="E21" s="5"/>
    </row>
    <row r="22" spans="2:5" x14ac:dyDescent="0.25">
      <c r="B22" s="3"/>
      <c r="C22" s="4"/>
      <c r="D22" s="4"/>
      <c r="E22" s="5"/>
    </row>
    <row r="23" spans="2:5" ht="15.75" thickBot="1" x14ac:dyDescent="0.3">
      <c r="B23" s="6"/>
      <c r="C23" s="7"/>
      <c r="D23" s="7"/>
      <c r="E23" s="8"/>
    </row>
  </sheetData>
  <sheetProtection algorithmName="SHA-512" hashValue="D2GY+7ULyDyBif7lxV7clhpBKtjKFQDNZC6+kA3bV6nGYJmMnnVQpSIzEWTZerdWuUvJXQiu5b+Z3ivZEAlAPw==" saltValue="3niuViAKrcRD/3s47k3MVg==" spinCount="100000" sheet="1" objects="1" scenarios="1"/>
  <dataValidations count="1">
    <dataValidation type="list" allowBlank="1" showInputMessage="1" showErrorMessage="1" sqref="D12" xr:uid="{5DEA9F70-4F4E-4D84-A027-5B30E26E9372}">
      <formula1>$G$4:$G$8</formula1>
    </dataValidation>
  </dataValidations>
  <pageMargins left="0.7" right="0.7" top="0.75" bottom="0.75" header="0.3" footer="0.3"/>
  <pageSetup paperSize="9" orientation="portrait" r:id="rId1"/>
  <headerFooter>
    <oddFooter xml:space="preserve">&amp;LUnrestricted </oddFooter>
    <evenFooter xml:space="preserve">&amp;LUnrestricted </evenFooter>
    <firstFooter xml:space="preserve">&amp;LUnrestricted 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8877-5580-4854-A90D-317B16ADF6DA}">
  <dimension ref="B1:L23"/>
  <sheetViews>
    <sheetView workbookViewId="0"/>
  </sheetViews>
  <sheetFormatPr defaultRowHeight="15" x14ac:dyDescent="0.25"/>
  <cols>
    <col min="1" max="2" width="3.5703125" style="9" customWidth="1"/>
    <col min="3" max="3" width="37.7109375" style="9" bestFit="1" customWidth="1"/>
    <col min="4" max="4" width="14.5703125" style="9" bestFit="1" customWidth="1"/>
    <col min="5" max="5" width="9" style="9" bestFit="1" customWidth="1"/>
    <col min="6" max="6" width="10.7109375" style="9" customWidth="1"/>
    <col min="7" max="9" width="9.140625" style="9"/>
    <col min="10" max="10" width="18.7109375" style="9" bestFit="1" customWidth="1"/>
    <col min="11" max="11" width="21.42578125" style="9" bestFit="1" customWidth="1"/>
    <col min="12" max="16384" width="9.140625" style="9"/>
  </cols>
  <sheetData>
    <row r="1" spans="2:12" ht="15.75" thickBot="1" x14ac:dyDescent="0.3">
      <c r="H1" s="15"/>
      <c r="I1" s="15"/>
      <c r="J1" s="15"/>
      <c r="K1" s="15"/>
    </row>
    <row r="2" spans="2:12" ht="21" x14ac:dyDescent="0.35">
      <c r="B2" s="10" t="s">
        <v>8</v>
      </c>
      <c r="C2" s="1"/>
      <c r="D2" s="1"/>
      <c r="E2" s="2"/>
      <c r="G2" s="26" t="s">
        <v>24</v>
      </c>
      <c r="H2" s="26"/>
      <c r="I2" s="26"/>
      <c r="J2" s="15"/>
      <c r="K2" s="15"/>
    </row>
    <row r="3" spans="2:12" ht="15.75" thickBot="1" x14ac:dyDescent="0.3">
      <c r="B3" s="3"/>
      <c r="C3" s="4"/>
      <c r="D3" s="4"/>
      <c r="E3" s="5"/>
      <c r="G3" s="26" t="s">
        <v>20</v>
      </c>
      <c r="H3" s="26"/>
      <c r="I3" s="26"/>
      <c r="J3" s="15"/>
      <c r="K3" s="15"/>
    </row>
    <row r="4" spans="2:12" ht="19.5" thickBot="1" x14ac:dyDescent="0.35">
      <c r="B4" s="3"/>
      <c r="C4" s="11" t="s">
        <v>27</v>
      </c>
      <c r="D4" s="23">
        <v>10</v>
      </c>
      <c r="E4" s="13" t="s">
        <v>28</v>
      </c>
      <c r="G4" s="27" t="s">
        <v>17</v>
      </c>
      <c r="H4" s="26">
        <v>3.5</v>
      </c>
      <c r="I4" s="26" t="s">
        <v>23</v>
      </c>
      <c r="J4" s="15"/>
      <c r="K4" s="15"/>
    </row>
    <row r="5" spans="2:12" ht="19.5" thickBot="1" x14ac:dyDescent="0.35">
      <c r="B5" s="3"/>
      <c r="C5" s="11"/>
      <c r="D5" s="21"/>
      <c r="E5" s="13"/>
      <c r="G5" s="26" t="s">
        <v>18</v>
      </c>
      <c r="H5" s="26">
        <v>4.5</v>
      </c>
      <c r="I5" s="26" t="s">
        <v>23</v>
      </c>
      <c r="J5" s="15"/>
      <c r="K5" s="15"/>
    </row>
    <row r="6" spans="2:12" ht="19.5" thickBot="1" x14ac:dyDescent="0.35">
      <c r="B6" s="3"/>
      <c r="C6" s="11" t="s">
        <v>29</v>
      </c>
      <c r="D6" s="23">
        <v>1</v>
      </c>
      <c r="E6" s="13" t="s">
        <v>30</v>
      </c>
      <c r="G6" s="26" t="s">
        <v>6</v>
      </c>
      <c r="H6" s="26">
        <v>2.2000000000000002</v>
      </c>
      <c r="I6" s="26" t="s">
        <v>23</v>
      </c>
      <c r="J6" s="15"/>
      <c r="K6" s="15"/>
    </row>
    <row r="7" spans="2:12" ht="19.5" thickBot="1" x14ac:dyDescent="0.35">
      <c r="B7" s="3"/>
      <c r="C7" s="11"/>
      <c r="D7" s="11"/>
      <c r="E7" s="13"/>
      <c r="G7" s="26" t="s">
        <v>26</v>
      </c>
      <c r="H7" s="26">
        <v>3.5</v>
      </c>
      <c r="I7" s="26" t="s">
        <v>23</v>
      </c>
      <c r="J7" s="15"/>
      <c r="K7" s="15"/>
    </row>
    <row r="8" spans="2:12" ht="19.5" thickBot="1" x14ac:dyDescent="0.35">
      <c r="B8" s="3"/>
      <c r="C8" s="11" t="s">
        <v>13</v>
      </c>
      <c r="D8" s="23">
        <v>80</v>
      </c>
      <c r="E8" s="13" t="s">
        <v>11</v>
      </c>
      <c r="G8" s="26" t="s">
        <v>19</v>
      </c>
      <c r="H8" s="26">
        <v>3.5</v>
      </c>
      <c r="I8" s="26" t="s">
        <v>23</v>
      </c>
      <c r="J8" s="15"/>
      <c r="K8" s="15"/>
    </row>
    <row r="9" spans="2:12" ht="19.5" thickBot="1" x14ac:dyDescent="0.35">
      <c r="B9" s="3"/>
      <c r="C9" s="11"/>
      <c r="D9" s="11"/>
      <c r="E9" s="13"/>
      <c r="G9" s="15"/>
      <c r="H9" s="15"/>
      <c r="I9" s="15"/>
      <c r="J9" s="15"/>
      <c r="K9" s="15"/>
    </row>
    <row r="10" spans="2:12" ht="19.5" thickBot="1" x14ac:dyDescent="0.35">
      <c r="B10" s="3"/>
      <c r="C10" s="11" t="s">
        <v>14</v>
      </c>
      <c r="D10" s="23">
        <v>100</v>
      </c>
      <c r="E10" s="13" t="s">
        <v>16</v>
      </c>
      <c r="G10" s="15"/>
      <c r="H10" s="15"/>
      <c r="I10" s="15"/>
      <c r="J10" s="15"/>
      <c r="K10" s="15"/>
    </row>
    <row r="11" spans="2:12" ht="19.5" thickBot="1" x14ac:dyDescent="0.35">
      <c r="B11" s="3"/>
      <c r="C11" s="11"/>
      <c r="D11" s="11"/>
      <c r="E11" s="13"/>
      <c r="G11" s="15" t="s">
        <v>31</v>
      </c>
      <c r="H11" s="15"/>
      <c r="I11" s="15"/>
      <c r="J11" s="15"/>
      <c r="K11" s="15" t="s">
        <v>5</v>
      </c>
    </row>
    <row r="12" spans="2:12" ht="19.5" thickBot="1" x14ac:dyDescent="0.35">
      <c r="B12" s="3"/>
      <c r="C12" s="11" t="s">
        <v>15</v>
      </c>
      <c r="D12" s="24" t="s">
        <v>17</v>
      </c>
      <c r="E12" s="13"/>
      <c r="G12" s="19">
        <f>D6</f>
        <v>1</v>
      </c>
      <c r="H12" s="15" t="s">
        <v>30</v>
      </c>
      <c r="I12" s="16"/>
      <c r="J12" s="17"/>
      <c r="K12" s="20">
        <f>G12*(D4/1000)</f>
        <v>0.01</v>
      </c>
      <c r="L12" s="15" t="s">
        <v>0</v>
      </c>
    </row>
    <row r="13" spans="2:12" ht="15.75" thickBot="1" x14ac:dyDescent="0.3">
      <c r="B13" s="3"/>
      <c r="C13" s="4"/>
      <c r="D13" s="4"/>
      <c r="E13" s="5"/>
      <c r="G13" s="15"/>
      <c r="H13" s="15"/>
      <c r="I13" s="16"/>
      <c r="J13" s="17"/>
      <c r="K13" s="18"/>
    </row>
    <row r="14" spans="2:12" ht="15.75" thickBot="1" x14ac:dyDescent="0.3">
      <c r="B14" s="3"/>
      <c r="C14" s="4"/>
      <c r="D14" s="4"/>
      <c r="E14" s="5"/>
      <c r="G14" s="19">
        <f>VLOOKUP(D12,$G$4:$H$8,2,FALSE)</f>
        <v>3.5</v>
      </c>
      <c r="H14" s="15" t="s">
        <v>25</v>
      </c>
      <c r="I14" s="16"/>
      <c r="J14" s="17"/>
      <c r="K14" s="18"/>
    </row>
    <row r="15" spans="2:12" ht="15.75" thickBot="1" x14ac:dyDescent="0.3">
      <c r="B15" s="3"/>
      <c r="C15" s="4"/>
      <c r="D15" s="4"/>
      <c r="E15" s="5"/>
      <c r="G15" s="15"/>
      <c r="H15" s="15"/>
      <c r="I15" s="16"/>
      <c r="J15" s="17"/>
      <c r="K15" s="18"/>
    </row>
    <row r="16" spans="2:12" ht="19.5" thickBot="1" x14ac:dyDescent="0.35">
      <c r="B16" s="3"/>
      <c r="C16" s="11" t="s">
        <v>22</v>
      </c>
      <c r="D16" s="25">
        <f>(1000000000)/((2*PI())*(D8*D10)*(K12)/(G14-1))</f>
        <v>4973591.9716217294</v>
      </c>
      <c r="E16" s="13" t="s">
        <v>21</v>
      </c>
    </row>
    <row r="17" spans="2:5" x14ac:dyDescent="0.25">
      <c r="B17" s="3"/>
      <c r="C17" s="4"/>
      <c r="D17" s="4"/>
      <c r="E17" s="5"/>
    </row>
    <row r="18" spans="2:5" x14ac:dyDescent="0.25">
      <c r="B18" s="3"/>
      <c r="C18" s="4"/>
      <c r="D18" s="4"/>
      <c r="E18" s="5"/>
    </row>
    <row r="19" spans="2:5" x14ac:dyDescent="0.25">
      <c r="B19" s="3"/>
      <c r="C19" s="4"/>
      <c r="D19" s="4"/>
      <c r="E19" s="5"/>
    </row>
    <row r="20" spans="2:5" x14ac:dyDescent="0.25">
      <c r="B20" s="3"/>
      <c r="C20" s="4"/>
      <c r="D20" s="4"/>
      <c r="E20" s="5"/>
    </row>
    <row r="21" spans="2:5" x14ac:dyDescent="0.25">
      <c r="B21" s="3"/>
      <c r="C21" s="4"/>
      <c r="D21" s="4"/>
      <c r="E21" s="5"/>
    </row>
    <row r="22" spans="2:5" x14ac:dyDescent="0.25">
      <c r="B22" s="3"/>
      <c r="C22" s="4"/>
      <c r="D22" s="4"/>
      <c r="E22" s="5"/>
    </row>
    <row r="23" spans="2:5" ht="15.75" thickBot="1" x14ac:dyDescent="0.3">
      <c r="B23" s="6"/>
      <c r="C23" s="7"/>
      <c r="D23" s="7"/>
      <c r="E23" s="8"/>
    </row>
  </sheetData>
  <sheetProtection algorithmName="SHA-512" hashValue="gd6VBZcCLHDzSwSfSg1+628jqvfZQ9usCyO6Gimi3R+NmGApNoGM/H1YAGyhq/5HJA7RXC5S3Zt9vBs6vJ3zGg==" saltValue="U0LD3tmzoNC7VYdCCvmC9A==" spinCount="100000" sheet="1" objects="1" scenarios="1"/>
  <dataValidations count="1">
    <dataValidation type="list" allowBlank="1" showInputMessage="1" showErrorMessage="1" sqref="D12" xr:uid="{F9AB3D42-AB45-4487-A396-5B1164A38CBD}">
      <formula1>$G$4:$G$8</formula1>
    </dataValidation>
  </dataValidations>
  <pageMargins left="0.7" right="0.7" top="0.75" bottom="0.75" header="0.3" footer="0.3"/>
  <pageSetup paperSize="9" orientation="portrait" r:id="rId1"/>
  <headerFooter>
    <oddFooter xml:space="preserve">&amp;LUnrestricted </oddFooter>
    <evenFooter xml:space="preserve">&amp;LUnrestricted </evenFooter>
    <firstFooter xml:space="preserve">&amp;LUnrestricted 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Microphone</vt:lpstr>
      <vt:lpstr>Accelerometer</vt:lpstr>
    </vt:vector>
  </TitlesOfParts>
  <Company>LMS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 Martens</dc:creator>
  <cp:keywords>C_Unrestricted</cp:keywords>
  <cp:lastModifiedBy>MacDonald II, Scott (DF PL S&amp;SE AM AMZ PRS TEST)</cp:lastModifiedBy>
  <dcterms:created xsi:type="dcterms:W3CDTF">2014-02-28T14:57:01Z</dcterms:created>
  <dcterms:modified xsi:type="dcterms:W3CDTF">2020-04-03T19:22:16Z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sodocoClasLang">
    <vt:lpwstr>Unrestricted</vt:lpwstr>
  </property>
  <property fmtid="{D5CDD505-2E9C-101B-9397-08002B2CF9AE}" pid="4" name="sodocoClasLangId">
    <vt:i4>0</vt:i4>
  </property>
  <property fmtid="{D5CDD505-2E9C-101B-9397-08002B2CF9AE}" pid="5" name="sodocoClasId">
    <vt:i4>0</vt:i4>
  </property>
</Properties>
</file>